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240" yWindow="105" windowWidth="14805" windowHeight="8010"/>
  </bookViews>
  <sheets>
    <sheet name="2020 წლის 6 თვის შესრულება" sheetId="30" r:id="rId1"/>
  </sheets>
  <calcPr calcId="125725"/>
</workbook>
</file>

<file path=xl/calcChain.xml><?xml version="1.0" encoding="utf-8"?>
<calcChain xmlns="http://schemas.openxmlformats.org/spreadsheetml/2006/main">
  <c r="C5" i="30"/>
  <c r="C4" s="1"/>
  <c r="C68"/>
  <c r="C67" s="1"/>
  <c r="C61"/>
  <c r="C60" s="1"/>
  <c r="C55"/>
  <c r="C51"/>
  <c r="C50" s="1"/>
  <c r="C43"/>
  <c r="C42" s="1"/>
  <c r="C32"/>
  <c r="C31" s="1"/>
  <c r="C28"/>
  <c r="C27"/>
  <c r="C26"/>
  <c r="C25"/>
  <c r="C24"/>
  <c r="C23"/>
  <c r="C22"/>
  <c r="C21"/>
  <c r="C8"/>
  <c r="C54" l="1"/>
  <c r="C20"/>
  <c r="C19" s="1"/>
  <c r="C17"/>
</calcChain>
</file>

<file path=xl/sharedStrings.xml><?xml version="1.0" encoding="utf-8"?>
<sst xmlns="http://schemas.openxmlformats.org/spreadsheetml/2006/main" count="73" uniqueCount="43">
  <si>
    <t>დასახელება</t>
  </si>
  <si>
    <t>ნაშთი პერიოდის ბოლოს</t>
  </si>
  <si>
    <t>მათ შორის:საერთაშორისო გრანტებიდან</t>
  </si>
  <si>
    <t>სულ შემოსავალი ნაშთის ჩათვლით</t>
  </si>
  <si>
    <t>დანართი 1</t>
  </si>
  <si>
    <t>მათ შორის:  ნაშთი ( საერთაშორისო გრანტების)</t>
  </si>
  <si>
    <t>მათ შორის: სახელმწიფო ბიუჯეტიდან (სამეცნიერო კვლევითი ინსტიტუტები და ეროვნული სამეცნიერო ბიბლიოთეკა)</t>
  </si>
  <si>
    <t>● ვალდებულებების კლება</t>
  </si>
  <si>
    <t xml:space="preserve">სულ ასიგნება </t>
  </si>
  <si>
    <t xml:space="preserve">სულ ასიგნება  </t>
  </si>
  <si>
    <t xml:space="preserve">● გრანტები </t>
  </si>
  <si>
    <t xml:space="preserve">გადასახდელები  (ნაერთი) </t>
  </si>
  <si>
    <r>
      <t>სულ ასიგნება  (</t>
    </r>
    <r>
      <rPr>
        <b/>
        <sz val="12"/>
        <color theme="1"/>
        <rFont val="Arial"/>
        <family val="2"/>
      </rPr>
      <t>I+II</t>
    </r>
    <r>
      <rPr>
        <b/>
        <sz val="12"/>
        <color theme="1"/>
        <rFont val="Calibri"/>
        <family val="2"/>
        <charset val="204"/>
        <scheme val="minor"/>
      </rPr>
      <t>)</t>
    </r>
  </si>
  <si>
    <r>
      <t xml:space="preserve"> </t>
    </r>
    <r>
      <rPr>
        <b/>
        <sz val="12"/>
        <rFont val="Arial"/>
        <family val="2"/>
      </rPr>
      <t xml:space="preserve">I </t>
    </r>
    <r>
      <rPr>
        <b/>
        <sz val="12"/>
        <rFont val="Sylfaen"/>
        <family val="1"/>
        <charset val="204"/>
      </rPr>
      <t xml:space="preserve"> ხარჯები</t>
    </r>
  </si>
  <si>
    <r>
      <t>●</t>
    </r>
    <r>
      <rPr>
        <b/>
        <sz val="12"/>
        <rFont val="Sylfaen"/>
        <family val="1"/>
        <charset val="204"/>
      </rPr>
      <t xml:space="preserve"> სუბსიდიები</t>
    </r>
  </si>
  <si>
    <r>
      <t>●</t>
    </r>
    <r>
      <rPr>
        <b/>
        <sz val="12"/>
        <rFont val="Sylfaen"/>
        <family val="1"/>
        <charset val="204"/>
      </rPr>
      <t xml:space="preserve"> სხვა ხარჯები</t>
    </r>
  </si>
  <si>
    <r>
      <rPr>
        <b/>
        <sz val="12"/>
        <rFont val="Arial"/>
        <family val="2"/>
      </rPr>
      <t xml:space="preserve">  II</t>
    </r>
    <r>
      <rPr>
        <b/>
        <sz val="12"/>
        <rFont val="Sylfaen"/>
        <family val="1"/>
        <charset val="204"/>
      </rPr>
      <t xml:space="preserve">  არაფინანსური აქტივების ზრდა</t>
    </r>
  </si>
  <si>
    <r>
      <t xml:space="preserve"> </t>
    </r>
    <r>
      <rPr>
        <b/>
        <sz val="12"/>
        <rFont val="Sylfaen"/>
        <family val="1"/>
      </rPr>
      <t xml:space="preserve">● </t>
    </r>
    <r>
      <rPr>
        <b/>
        <sz val="12"/>
        <rFont val="Sylfaen"/>
        <family val="1"/>
        <charset val="204"/>
      </rPr>
      <t>საქონელი და მომსახურება</t>
    </r>
  </si>
  <si>
    <r>
      <t>სულ ასიგნება  (</t>
    </r>
    <r>
      <rPr>
        <b/>
        <sz val="12"/>
        <color theme="1"/>
        <rFont val="Arial"/>
        <family val="2"/>
      </rPr>
      <t>II</t>
    </r>
    <r>
      <rPr>
        <b/>
        <sz val="12"/>
        <color theme="1"/>
        <rFont val="Calibri"/>
        <family val="2"/>
        <charset val="204"/>
        <scheme val="minor"/>
      </rPr>
      <t>)</t>
    </r>
  </si>
  <si>
    <r>
      <t xml:space="preserve">● </t>
    </r>
    <r>
      <rPr>
        <b/>
        <sz val="12"/>
        <rFont val="Sylfaen"/>
        <family val="1"/>
        <charset val="204"/>
      </rPr>
      <t>შრომის ანაზღაურება</t>
    </r>
  </si>
  <si>
    <r>
      <t>●</t>
    </r>
    <r>
      <rPr>
        <b/>
        <sz val="12"/>
        <rFont val="Sylfaen"/>
        <family val="1"/>
        <charset val="204"/>
      </rPr>
      <t xml:space="preserve">გრანტები </t>
    </r>
  </si>
  <si>
    <r>
      <t>●</t>
    </r>
    <r>
      <rPr>
        <b/>
        <sz val="12"/>
        <rFont val="Sylfaen"/>
        <family val="1"/>
        <charset val="204"/>
      </rPr>
      <t>სოციალური უზრუნველყოფა</t>
    </r>
  </si>
  <si>
    <r>
      <t>●</t>
    </r>
    <r>
      <rPr>
        <b/>
        <sz val="12"/>
        <rFont val="Sylfaen"/>
        <family val="1"/>
        <charset val="204"/>
      </rPr>
      <t xml:space="preserve"> გრანტები </t>
    </r>
    <r>
      <rPr>
        <b/>
        <sz val="14"/>
        <rFont val="Sylfaen"/>
        <family val="1"/>
      </rPr>
      <t/>
    </r>
  </si>
  <si>
    <t>ლარი</t>
  </si>
  <si>
    <t xml:space="preserve">მათ შორის:,, ააიპ'' ივანე ჯავახიშვილის სახელობის თბილისის სახელმწიფო უნივერსიტეტის საკალათბურთო გუნდი თსუ-ს დაფინანსება              </t>
  </si>
  <si>
    <t>მათ შორის :სახელმწიფო ბიუჯეტიდან -სახელმწიფო სტიპენდია</t>
  </si>
  <si>
    <t>მათ შორის: ეკონომიკური საქმიანობიდან  (სწავლის ქირა, სასწავლო გრანტი, პროგრამული და მიზნობრივი დაფინანსება, კანონმდებლობით ნებადართული სხვა საქმიანობიდან)</t>
  </si>
  <si>
    <t>მათ შორის:  ნაშთი ( შოთა რუსთაველის საქართველოს ეროვნული  სამეცნიერო ფონდის გრანტების)</t>
  </si>
  <si>
    <t>მათ შორის:შოთა რუსთაველის საქართველოს ეროვნული სამეცნიერო ფონდის გრანტებიდან</t>
  </si>
  <si>
    <t>მათ შორის:    სასწავლო, სამეცნიერო-კვლევითი პროგრამის  ფარგლებში,სწავლის საფასურისა და კანონმდებლობით ნებადართული  სხვა შემოსავლებით  გასაწევი ხარჯები</t>
  </si>
  <si>
    <t>მათ შორის:სახელმწიფო ბიუჯეტიდან დაფინანსებული უმაღლესი საგანმანათლებლო  დაწესებულებების ,,სამეცნიერო კვლევების ხელშეწყობის პროგრამის'' ფარგლებში, შემოერთებული სამეცნიერო კვლევითი ინსტიტუტების და ეროვნული სამეცნიერო ბიბლიოთეკის  გასაწევი ხარჯები</t>
  </si>
  <si>
    <t>მათ შორის:სახელმწიფო ბიუჯეტიდან მიღებული დაფინანსების  ,,სახელმწიფო სტიპენდია სტუდენტებს''ფარგლებში გასაწევი  ხარჯები</t>
  </si>
  <si>
    <t>მათ შორის:  საერთაშორისო გრანტების ფარგლებში გასაწევი ხარჯები</t>
  </si>
  <si>
    <r>
      <t>●სოციალური უზრუნველყოფა (</t>
    </r>
    <r>
      <rPr>
        <sz val="12"/>
        <rFont val="Sylfaen"/>
        <family val="1"/>
      </rPr>
      <t>ბიულეტინი, ორსულობის, მშობიარობისა და ბავშვის მოვლის გამო დეკრეტი და დაგროვებითი საპენსიო ფონდი)</t>
    </r>
  </si>
  <si>
    <r>
      <t>●სოციალური უზრუნველყოფა (</t>
    </r>
    <r>
      <rPr>
        <sz val="12"/>
        <rFont val="Sylfaen"/>
        <family val="1"/>
      </rPr>
      <t>ბიულეტინი და დაგროვებითი საპენსიო ფონდი)</t>
    </r>
  </si>
  <si>
    <t>მათ შორის: შოთა რუსთაველის საქართველოს ეროვნული სამეცნიერო ფონდის გრანტების ფარგლებში გასაწევი ხარჯები</t>
  </si>
  <si>
    <t xml:space="preserve"> ნაშთი </t>
  </si>
  <si>
    <t>შემოსავლები</t>
  </si>
  <si>
    <r>
      <t>მათ შორის: ნაშთი</t>
    </r>
    <r>
      <rPr>
        <sz val="11"/>
        <color rgb="FF000000"/>
        <rFont val="Calibri"/>
        <family val="2"/>
        <charset val="204"/>
      </rPr>
      <t xml:space="preserve"> </t>
    </r>
    <r>
      <rPr>
        <sz val="11"/>
        <color rgb="FF000000"/>
        <rFont val="Sylfaen"/>
        <family val="1"/>
        <charset val="204"/>
      </rPr>
      <t xml:space="preserve"> (სწავლის ქირის, სასწავლო გრანტის,  პროგრამული და მიზნობრივი დაფინანსების,საგანმანათლებლო,  სამეცნიერო ინფრასტრუქტურის განვითარებისათვის და კანონმდებლობით ნებადართული სხვა საქმიანობიდან)</t>
    </r>
  </si>
  <si>
    <t>მათ შორის:სახელმწიფო ბიუჯეტიდან მიზნობრივი დაფინანსება-,, ინფრასტრუქტურის განვითარების და ABET და ACS'' აკრედიტებული პროგრამების დაფინანსება''</t>
  </si>
  <si>
    <t>მათ შორის: სახელმწიფო ბიუჯეტიდან (მეცნიერებათა პანევროპული აკადემიის რეგიონალური კვლევითი ცენტრი ჰაბი და ქართულ-ოსურ ურთიერთობათა სამეცნიერო კვლევითი ცენტრი)</t>
  </si>
  <si>
    <t>მათ შორის:სახელმწიფო ბიუჯეტიდან მიზნობრივი დაფინანსების ,,ინფრასტრუქტურის განვითარება'',,მეცნიერებათა პანევროპული აკადემიის რეგიონალური კვლევითი ცენტრი ჰაბი და ქართულ-ოსურ ურთიერთობათა სამეცნიერო კვლევითი ცენტრის''ფარგლებში გასაწევი ხარჯები</t>
  </si>
  <si>
    <t>სსიპ  ივანე ჯავახიშვილის სახელობის თბილისის სახელმწიფო უნივერსიტეტის 2020 წლის ბიუჯეტის 6 თვის შესრულება</t>
  </si>
</sst>
</file>

<file path=xl/styles.xml><?xml version="1.0" encoding="utf-8"?>
<styleSheet xmlns="http://schemas.openxmlformats.org/spreadsheetml/2006/main">
  <numFmts count="3">
    <numFmt numFmtId="43" formatCode="_-* #,##0.00\ _ _-;\-* #,##0.00\ _ _-;_-* &quot;-&quot;??\ _ _-;_-@_-"/>
    <numFmt numFmtId="164" formatCode="#&quot; &quot;##0"/>
    <numFmt numFmtId="165" formatCode="#&quot; &quot;##0;[Red]#&quot; &quot;##0"/>
  </numFmts>
  <fonts count="2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charset val="204"/>
      <scheme val="minor"/>
    </font>
    <font>
      <b/>
      <u/>
      <sz val="10"/>
      <name val="Sylfaen"/>
      <family val="1"/>
      <charset val="204"/>
    </font>
    <font>
      <sz val="11"/>
      <color rgb="FF000000"/>
      <name val="Sylfae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Sylfaen"/>
      <family val="1"/>
    </font>
    <font>
      <b/>
      <sz val="14"/>
      <name val="Sylfaen"/>
      <family val="1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Sylfaen"/>
      <family val="1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0"/>
      <name val="Calibri"/>
      <family val="2"/>
      <charset val="204"/>
      <scheme val="minor"/>
    </font>
    <font>
      <sz val="12"/>
      <color rgb="FF000000"/>
      <name val="Sylfaen"/>
      <family val="1"/>
    </font>
    <font>
      <b/>
      <sz val="14"/>
      <color theme="0"/>
      <name val="Sylfaen"/>
      <family val="1"/>
      <charset val="204"/>
    </font>
    <font>
      <sz val="12"/>
      <name val="Sylfaen"/>
      <family val="1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Arial"/>
      <family val="2"/>
    </font>
    <font>
      <b/>
      <sz val="12"/>
      <name val="Sylfaen"/>
      <family val="1"/>
      <charset val="204"/>
    </font>
    <font>
      <b/>
      <sz val="12"/>
      <name val="Arial"/>
      <family val="2"/>
    </font>
    <font>
      <b/>
      <sz val="14"/>
      <color theme="0"/>
      <name val="Calibri"/>
      <family val="2"/>
      <scheme val="minor"/>
    </font>
    <font>
      <b/>
      <sz val="14"/>
      <color theme="0"/>
      <name val="Calibri"/>
      <family val="2"/>
      <charset val="204"/>
    </font>
    <font>
      <b/>
      <sz val="16"/>
      <name val="Sylfaen"/>
      <family val="1"/>
      <charset val="204"/>
    </font>
    <font>
      <b/>
      <sz val="14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6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1" fontId="8" fillId="0" borderId="1" xfId="0" applyNumberFormat="1" applyFont="1" applyFill="1" applyBorder="1" applyAlignment="1">
      <alignment vertical="center" wrapText="1"/>
    </xf>
    <xf numFmtId="164" fontId="0" fillId="0" borderId="0" xfId="0" applyNumberFormat="1" applyAlignment="1">
      <alignment vertical="center"/>
    </xf>
    <xf numFmtId="164" fontId="0" fillId="0" borderId="1" xfId="0" applyNumberFormat="1" applyBorder="1" applyAlignment="1">
      <alignment vertical="center"/>
    </xf>
    <xf numFmtId="164" fontId="9" fillId="0" borderId="0" xfId="0" applyNumberFormat="1" applyFont="1" applyAlignment="1">
      <alignment vertical="center"/>
    </xf>
    <xf numFmtId="164" fontId="17" fillId="2" borderId="1" xfId="1" applyNumberFormat="1" applyFont="1" applyFill="1" applyBorder="1" applyAlignment="1">
      <alignment vertical="center" wrapText="1"/>
    </xf>
    <xf numFmtId="164" fontId="2" fillId="0" borderId="1" xfId="1" applyNumberFormat="1" applyFont="1" applyFill="1" applyBorder="1" applyAlignment="1">
      <alignment vertical="center" wrapText="1"/>
    </xf>
    <xf numFmtId="164" fontId="10" fillId="0" borderId="1" xfId="1" applyNumberFormat="1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164" fontId="2" fillId="0" borderId="1" xfId="0" applyNumberFormat="1" applyFont="1" applyFill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2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alignment vertical="center" wrapText="1"/>
      <protection locked="0"/>
    </xf>
    <xf numFmtId="164" fontId="10" fillId="0" borderId="1" xfId="1" applyNumberFormat="1" applyFont="1" applyFill="1" applyBorder="1" applyAlignment="1">
      <alignment vertical="center"/>
    </xf>
    <xf numFmtId="0" fontId="12" fillId="0" borderId="1" xfId="0" applyNumberFormat="1" applyFont="1" applyBorder="1" applyAlignment="1">
      <alignment vertical="center" wrapText="1"/>
    </xf>
    <xf numFmtId="164" fontId="8" fillId="0" borderId="1" xfId="0" applyNumberFormat="1" applyFont="1" applyBorder="1" applyAlignment="1">
      <alignment vertical="center"/>
    </xf>
    <xf numFmtId="164" fontId="10" fillId="0" borderId="1" xfId="0" applyNumberFormat="1" applyFont="1" applyFill="1" applyBorder="1" applyAlignment="1">
      <alignment vertical="center"/>
    </xf>
    <xf numFmtId="165" fontId="8" fillId="0" borderId="1" xfId="0" applyNumberFormat="1" applyFont="1" applyFill="1" applyBorder="1" applyAlignment="1">
      <alignment vertical="center"/>
    </xf>
    <xf numFmtId="165" fontId="0" fillId="0" borderId="1" xfId="0" applyNumberFormat="1" applyFill="1" applyBorder="1" applyAlignment="1">
      <alignment vertical="center"/>
    </xf>
    <xf numFmtId="165" fontId="24" fillId="2" borderId="1" xfId="1" applyNumberFormat="1" applyFont="1" applyFill="1" applyBorder="1" applyAlignment="1">
      <alignment vertical="center"/>
    </xf>
    <xf numFmtId="164" fontId="25" fillId="2" borderId="1" xfId="1" applyNumberFormat="1" applyFont="1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 wrapText="1"/>
    </xf>
    <xf numFmtId="164" fontId="27" fillId="0" borderId="1" xfId="1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" fontId="24" fillId="2" borderId="1" xfId="0" applyNumberFormat="1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G72"/>
  <sheetViews>
    <sheetView tabSelected="1" workbookViewId="0">
      <selection activeCell="G9" sqref="G9"/>
    </sheetView>
  </sheetViews>
  <sheetFormatPr defaultColWidth="8.85546875" defaultRowHeight="15"/>
  <cols>
    <col min="1" max="1" width="4.28515625" style="1" customWidth="1"/>
    <col min="2" max="2" width="91" style="2" customWidth="1"/>
    <col min="3" max="3" width="21.85546875" style="12" customWidth="1"/>
    <col min="4" max="4" width="8.85546875" style="1"/>
    <col min="5" max="5" width="9.85546875" style="1" bestFit="1" customWidth="1"/>
    <col min="6" max="6" width="8.85546875" style="1"/>
    <col min="7" max="7" width="20.7109375" style="1" customWidth="1"/>
    <col min="8" max="16384" width="8.85546875" style="1"/>
  </cols>
  <sheetData>
    <row r="1" spans="2:3">
      <c r="C1" s="12" t="s">
        <v>4</v>
      </c>
    </row>
    <row r="2" spans="2:3" ht="60" customHeight="1">
      <c r="B2" s="39" t="s">
        <v>42</v>
      </c>
      <c r="C2" s="39"/>
    </row>
    <row r="3" spans="2:3" ht="26.25" customHeight="1">
      <c r="B3" s="33" t="s">
        <v>0</v>
      </c>
      <c r="C3" s="34" t="s">
        <v>23</v>
      </c>
    </row>
    <row r="4" spans="2:3" ht="30.75" customHeight="1">
      <c r="B4" s="37" t="s">
        <v>36</v>
      </c>
      <c r="C4" s="32">
        <f>SUM(C5:C7)</f>
        <v>7578085.9100000001</v>
      </c>
    </row>
    <row r="5" spans="2:3" ht="63" customHeight="1">
      <c r="B5" s="9" t="s">
        <v>38</v>
      </c>
      <c r="C5" s="27">
        <f>4015491.87-1368855.96</f>
        <v>2646635.91</v>
      </c>
    </row>
    <row r="6" spans="2:3" ht="27.75" customHeight="1">
      <c r="B6" s="10" t="s">
        <v>27</v>
      </c>
      <c r="C6" s="27">
        <v>3282461</v>
      </c>
    </row>
    <row r="7" spans="2:3" ht="26.25" customHeight="1">
      <c r="B7" s="10" t="s">
        <v>5</v>
      </c>
      <c r="C7" s="27">
        <v>1648989</v>
      </c>
    </row>
    <row r="8" spans="2:3" ht="30.75" customHeight="1">
      <c r="B8" s="35" t="s">
        <v>37</v>
      </c>
      <c r="C8" s="15">
        <f>SUM(C9:C16)</f>
        <v>42098440.170000002</v>
      </c>
    </row>
    <row r="9" spans="2:3" ht="63.75" customHeight="1">
      <c r="B9" s="19" t="s">
        <v>26</v>
      </c>
      <c r="C9" s="29">
        <v>29845199.219999999</v>
      </c>
    </row>
    <row r="10" spans="2:3" ht="34.5" customHeight="1">
      <c r="B10" s="26" t="s">
        <v>24</v>
      </c>
      <c r="C10" s="30">
        <v>460000</v>
      </c>
    </row>
    <row r="11" spans="2:3" ht="39" customHeight="1">
      <c r="B11" s="19" t="s">
        <v>6</v>
      </c>
      <c r="C11" s="29">
        <v>4922840.1500000004</v>
      </c>
    </row>
    <row r="12" spans="2:3" ht="42" customHeight="1">
      <c r="B12" s="18" t="s">
        <v>39</v>
      </c>
      <c r="C12" s="30">
        <v>369000</v>
      </c>
    </row>
    <row r="13" spans="2:3" ht="51.75" customHeight="1">
      <c r="B13" s="19" t="s">
        <v>40</v>
      </c>
      <c r="C13" s="30">
        <v>55657.5</v>
      </c>
    </row>
    <row r="14" spans="2:3" ht="39" customHeight="1">
      <c r="B14" s="19" t="s">
        <v>25</v>
      </c>
      <c r="C14" s="30">
        <v>568800</v>
      </c>
    </row>
    <row r="15" spans="2:3" ht="37.5" customHeight="1">
      <c r="B15" s="11" t="s">
        <v>28</v>
      </c>
      <c r="C15" s="30">
        <v>4198457.3499999996</v>
      </c>
    </row>
    <row r="16" spans="2:3" ht="27" customHeight="1">
      <c r="B16" s="11" t="s">
        <v>2</v>
      </c>
      <c r="C16" s="30">
        <v>1678485.95</v>
      </c>
    </row>
    <row r="17" spans="1:7" ht="27" customHeight="1">
      <c r="B17" s="36" t="s">
        <v>3</v>
      </c>
      <c r="C17" s="31">
        <f>C4+C8</f>
        <v>49676526.079999998</v>
      </c>
    </row>
    <row r="18" spans="1:7" ht="26.25" customHeight="1">
      <c r="B18" s="40" t="s">
        <v>11</v>
      </c>
      <c r="C18" s="40"/>
    </row>
    <row r="19" spans="1:7" s="5" customFormat="1" ht="21.75" customHeight="1">
      <c r="B19" s="22" t="s">
        <v>8</v>
      </c>
      <c r="C19" s="16">
        <f>C20+C27+C28</f>
        <v>41148757.340000004</v>
      </c>
      <c r="D19" s="14"/>
      <c r="E19" s="14"/>
      <c r="G19" s="14"/>
    </row>
    <row r="20" spans="1:7" ht="21.75" customHeight="1">
      <c r="A20" s="6"/>
      <c r="B20" s="23" t="s">
        <v>13</v>
      </c>
      <c r="C20" s="16">
        <f>C21+C22+C23+C24+C25+C26</f>
        <v>36304989.770000003</v>
      </c>
    </row>
    <row r="21" spans="1:7" ht="21.75" customHeight="1">
      <c r="B21" s="8" t="s">
        <v>19</v>
      </c>
      <c r="C21" s="16">
        <f>C33+C44</f>
        <v>17767842.690000001</v>
      </c>
    </row>
    <row r="22" spans="1:7" s="5" customFormat="1" ht="21.75" customHeight="1">
      <c r="B22" s="23" t="s">
        <v>17</v>
      </c>
      <c r="C22" s="16">
        <f>C34+C45+C62</f>
        <v>13708104.15</v>
      </c>
    </row>
    <row r="23" spans="1:7" ht="21.75" customHeight="1">
      <c r="B23" s="8" t="s">
        <v>14</v>
      </c>
      <c r="C23" s="16">
        <f>C56+C35+C69</f>
        <v>460618.04</v>
      </c>
    </row>
    <row r="24" spans="1:7" s="4" customFormat="1" ht="21.75" customHeight="1">
      <c r="B24" s="8" t="s">
        <v>22</v>
      </c>
      <c r="C24" s="16">
        <f>C36+C70</f>
        <v>486188.86</v>
      </c>
    </row>
    <row r="25" spans="1:7" s="4" customFormat="1" ht="51" customHeight="1">
      <c r="B25" s="24" t="s">
        <v>33</v>
      </c>
      <c r="C25" s="16">
        <f>C37+C46+C63</f>
        <v>58906.65</v>
      </c>
    </row>
    <row r="26" spans="1:7" s="4" customFormat="1" ht="21.75" customHeight="1">
      <c r="B26" s="8" t="s">
        <v>15</v>
      </c>
      <c r="C26" s="16">
        <f>C38+C47+C52+C57+C71+C64</f>
        <v>3823329.38</v>
      </c>
    </row>
    <row r="27" spans="1:7" s="5" customFormat="1" ht="17.25" customHeight="1">
      <c r="A27" s="7"/>
      <c r="B27" s="8" t="s">
        <v>16</v>
      </c>
      <c r="C27" s="16">
        <f>C39+C48+C58+C65+C72</f>
        <v>4843767.57</v>
      </c>
    </row>
    <row r="28" spans="1:7" s="5" customFormat="1" ht="21.75" hidden="1" customHeight="1">
      <c r="A28" s="7"/>
      <c r="B28" s="8" t="s">
        <v>7</v>
      </c>
      <c r="C28" s="16">
        <f>C40</f>
        <v>0</v>
      </c>
    </row>
    <row r="29" spans="1:7" ht="33" hidden="1" customHeight="1">
      <c r="B29" s="20" t="s">
        <v>1</v>
      </c>
      <c r="C29" s="13"/>
    </row>
    <row r="30" spans="1:7" ht="65.25" customHeight="1">
      <c r="B30" s="38" t="s">
        <v>29</v>
      </c>
      <c r="C30" s="38"/>
    </row>
    <row r="31" spans="1:7" ht="21" customHeight="1">
      <c r="B31" s="22" t="s">
        <v>8</v>
      </c>
      <c r="C31" s="16">
        <f>C32+C39+C40</f>
        <v>27847659.850000001</v>
      </c>
    </row>
    <row r="32" spans="1:7" ht="21" customHeight="1">
      <c r="B32" s="23" t="s">
        <v>13</v>
      </c>
      <c r="C32" s="16">
        <f>C33+C34+C35+C36+C37+C38</f>
        <v>27333541.710000001</v>
      </c>
    </row>
    <row r="33" spans="2:3" ht="21" customHeight="1">
      <c r="B33" s="8" t="s">
        <v>19</v>
      </c>
      <c r="C33" s="16">
        <v>13522123.07</v>
      </c>
    </row>
    <row r="34" spans="2:3" ht="21" customHeight="1">
      <c r="B34" s="23" t="s">
        <v>17</v>
      </c>
      <c r="C34" s="16">
        <v>12436420.33</v>
      </c>
    </row>
    <row r="35" spans="2:3" ht="21" customHeight="1">
      <c r="B35" s="8" t="s">
        <v>14</v>
      </c>
      <c r="C35" s="16"/>
    </row>
    <row r="36" spans="2:3" ht="21" customHeight="1">
      <c r="B36" s="8" t="s">
        <v>20</v>
      </c>
      <c r="C36" s="25">
        <v>111001.38</v>
      </c>
    </row>
    <row r="37" spans="2:3" ht="45.75" customHeight="1">
      <c r="B37" s="24" t="s">
        <v>33</v>
      </c>
      <c r="C37" s="16">
        <v>56116.6</v>
      </c>
    </row>
    <row r="38" spans="2:3" ht="21" customHeight="1">
      <c r="B38" s="8" t="s">
        <v>15</v>
      </c>
      <c r="C38" s="16">
        <v>1207880.33</v>
      </c>
    </row>
    <row r="39" spans="2:3" ht="20.25" customHeight="1">
      <c r="B39" s="8" t="s">
        <v>16</v>
      </c>
      <c r="C39" s="16">
        <v>514118.14</v>
      </c>
    </row>
    <row r="40" spans="2:3" ht="21" hidden="1" customHeight="1">
      <c r="B40" s="8" t="s">
        <v>7</v>
      </c>
      <c r="C40" s="16">
        <v>0</v>
      </c>
    </row>
    <row r="41" spans="2:3" ht="83.25" customHeight="1">
      <c r="B41" s="38" t="s">
        <v>30</v>
      </c>
      <c r="C41" s="38"/>
    </row>
    <row r="42" spans="2:3" ht="21.75" customHeight="1">
      <c r="B42" s="22" t="s">
        <v>9</v>
      </c>
      <c r="C42" s="16">
        <f>C43+C48</f>
        <v>4922840.1500000004</v>
      </c>
    </row>
    <row r="43" spans="2:3" ht="21.75" customHeight="1">
      <c r="B43" s="23" t="s">
        <v>13</v>
      </c>
      <c r="C43" s="16">
        <f>C44+C45+C46+C47</f>
        <v>4922840.1500000004</v>
      </c>
    </row>
    <row r="44" spans="2:3" ht="21.75" customHeight="1">
      <c r="B44" s="8" t="s">
        <v>19</v>
      </c>
      <c r="C44" s="28">
        <v>4245719.62</v>
      </c>
    </row>
    <row r="45" spans="2:3" ht="21.75" customHeight="1">
      <c r="B45" s="23" t="s">
        <v>17</v>
      </c>
      <c r="C45" s="16">
        <v>662312.04</v>
      </c>
    </row>
    <row r="46" spans="2:3" ht="42.75" customHeight="1">
      <c r="B46" s="24" t="s">
        <v>34</v>
      </c>
      <c r="C46" s="28">
        <v>2790.05</v>
      </c>
    </row>
    <row r="47" spans="2:3" ht="19.5" customHeight="1">
      <c r="B47" s="8" t="s">
        <v>15</v>
      </c>
      <c r="C47" s="16">
        <v>12018.44</v>
      </c>
    </row>
    <row r="48" spans="2:3" ht="21.75" hidden="1" customHeight="1">
      <c r="B48" s="8" t="s">
        <v>16</v>
      </c>
      <c r="C48" s="16"/>
    </row>
    <row r="49" spans="2:3" ht="65.25" customHeight="1">
      <c r="B49" s="38" t="s">
        <v>31</v>
      </c>
      <c r="C49" s="38"/>
    </row>
    <row r="50" spans="2:3" ht="21" customHeight="1">
      <c r="B50" s="22" t="s">
        <v>8</v>
      </c>
      <c r="C50" s="16">
        <f>C51</f>
        <v>568800</v>
      </c>
    </row>
    <row r="51" spans="2:3" ht="21" customHeight="1">
      <c r="B51" s="23" t="s">
        <v>13</v>
      </c>
      <c r="C51" s="16">
        <f>C52</f>
        <v>568800</v>
      </c>
    </row>
    <row r="52" spans="2:3" ht="21" customHeight="1">
      <c r="B52" s="8" t="s">
        <v>15</v>
      </c>
      <c r="C52" s="17">
        <v>568800</v>
      </c>
    </row>
    <row r="53" spans="2:3" ht="94.5" customHeight="1">
      <c r="B53" s="38" t="s">
        <v>41</v>
      </c>
      <c r="C53" s="38"/>
    </row>
    <row r="54" spans="2:3" ht="30" customHeight="1">
      <c r="B54" s="22" t="s">
        <v>18</v>
      </c>
      <c r="C54" s="21">
        <f>C58+C55</f>
        <v>4143783.65</v>
      </c>
    </row>
    <row r="55" spans="2:3" ht="23.25" customHeight="1">
      <c r="B55" s="23" t="s">
        <v>13</v>
      </c>
      <c r="C55" s="21">
        <f>C56+C57</f>
        <v>89107.5</v>
      </c>
    </row>
    <row r="56" spans="2:3" ht="25.5" customHeight="1">
      <c r="B56" s="8" t="s">
        <v>14</v>
      </c>
      <c r="C56" s="21">
        <v>89107.5</v>
      </c>
    </row>
    <row r="57" spans="2:3" ht="27.75" hidden="1" customHeight="1">
      <c r="B57" s="8" t="s">
        <v>15</v>
      </c>
      <c r="C57" s="21"/>
    </row>
    <row r="58" spans="2:3" ht="30.75" customHeight="1">
      <c r="B58" s="8" t="s">
        <v>16</v>
      </c>
      <c r="C58" s="21">
        <v>4054676.15</v>
      </c>
    </row>
    <row r="59" spans="2:3" ht="40.5" customHeight="1">
      <c r="B59" s="38" t="s">
        <v>35</v>
      </c>
      <c r="C59" s="38"/>
    </row>
    <row r="60" spans="2:3" ht="21" customHeight="1">
      <c r="B60" s="22" t="s">
        <v>8</v>
      </c>
      <c r="C60" s="16">
        <f>C61+C65</f>
        <v>2332495.6500000004</v>
      </c>
    </row>
    <row r="61" spans="2:3" s="3" customFormat="1" ht="21" customHeight="1">
      <c r="B61" s="23" t="s">
        <v>13</v>
      </c>
      <c r="C61" s="16">
        <f>C62+C63+C64</f>
        <v>2175420.6500000004</v>
      </c>
    </row>
    <row r="62" spans="2:3" s="3" customFormat="1" ht="21" customHeight="1">
      <c r="B62" s="23" t="s">
        <v>17</v>
      </c>
      <c r="C62" s="16">
        <v>609371.78</v>
      </c>
    </row>
    <row r="63" spans="2:3" s="3" customFormat="1" ht="16.5" hidden="1" customHeight="1">
      <c r="B63" s="24" t="s">
        <v>21</v>
      </c>
      <c r="C63" s="16"/>
    </row>
    <row r="64" spans="2:3" s="3" customFormat="1" ht="21" customHeight="1">
      <c r="B64" s="8" t="s">
        <v>15</v>
      </c>
      <c r="C64" s="16">
        <v>1566048.87</v>
      </c>
    </row>
    <row r="65" spans="2:3" s="3" customFormat="1" ht="21" customHeight="1">
      <c r="B65" s="8" t="s">
        <v>16</v>
      </c>
      <c r="C65" s="16">
        <v>157075</v>
      </c>
    </row>
    <row r="66" spans="2:3" ht="29.25" customHeight="1">
      <c r="B66" s="38" t="s">
        <v>32</v>
      </c>
      <c r="C66" s="38"/>
    </row>
    <row r="67" spans="2:3" ht="15.75">
      <c r="B67" s="22" t="s">
        <v>12</v>
      </c>
      <c r="C67" s="16">
        <f>C68+C72</f>
        <v>1333178.04</v>
      </c>
    </row>
    <row r="68" spans="2:3" ht="18">
      <c r="B68" s="23" t="s">
        <v>13</v>
      </c>
      <c r="C68" s="16">
        <f>C69+C71+C70</f>
        <v>1215279.76</v>
      </c>
    </row>
    <row r="69" spans="2:3" ht="18">
      <c r="B69" s="8" t="s">
        <v>14</v>
      </c>
      <c r="C69" s="16">
        <v>371510.54</v>
      </c>
    </row>
    <row r="70" spans="2:3" ht="18">
      <c r="B70" s="8" t="s">
        <v>10</v>
      </c>
      <c r="C70" s="16">
        <v>375187.48</v>
      </c>
    </row>
    <row r="71" spans="2:3" ht="18">
      <c r="B71" s="8" t="s">
        <v>15</v>
      </c>
      <c r="C71" s="16">
        <v>468581.74</v>
      </c>
    </row>
    <row r="72" spans="2:3" ht="18">
      <c r="B72" s="8" t="s">
        <v>16</v>
      </c>
      <c r="C72" s="16">
        <v>117898.28</v>
      </c>
    </row>
  </sheetData>
  <mergeCells count="8">
    <mergeCell ref="B59:C59"/>
    <mergeCell ref="B66:C66"/>
    <mergeCell ref="B2:C2"/>
    <mergeCell ref="B18:C18"/>
    <mergeCell ref="B30:C30"/>
    <mergeCell ref="B41:C41"/>
    <mergeCell ref="B49:C49"/>
    <mergeCell ref="B53:C53"/>
  </mergeCells>
  <pageMargins left="0.23622047244094491" right="0.15748031496062992" top="0.19685039370078741" bottom="0" header="0.15748031496062992" footer="0.15748031496062992"/>
  <pageSetup paperSize="9" scale="8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წლის 6 თვის შესრულება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2020-08-05T09:13:36Z</dcterms:modified>
</cp:coreProperties>
</file>